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atac\Documents\Tese Nati\Prof. Susana\Sabi 2\"/>
    </mc:Choice>
  </mc:AlternateContent>
  <bookViews>
    <workbookView xWindow="0" yWindow="0" windowWidth="20490" windowHeight="7755" activeTab="3"/>
  </bookViews>
  <sheets>
    <sheet name="Seleção" sheetId="1" r:id="rId1"/>
    <sheet name="Estatisticas gerais" sheetId="2" r:id="rId2"/>
    <sheet name="Estatisticas Amostra" sheetId="5" r:id="rId3"/>
    <sheet name="Reservas" sheetId="6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5" l="1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" i="5"/>
  <c r="L13" i="5"/>
  <c r="L11" i="5"/>
  <c r="L12" i="5"/>
  <c r="L10" i="5"/>
  <c r="Q25" i="2"/>
  <c r="R25" i="2"/>
  <c r="S25" i="2"/>
  <c r="P25" i="2"/>
  <c r="C3" i="5"/>
  <c r="C4" i="5"/>
  <c r="C5" i="5"/>
  <c r="C2" i="5"/>
  <c r="D5" i="5"/>
  <c r="B5" i="5"/>
  <c r="F4" i="2" l="1"/>
  <c r="E4" i="2" s="1"/>
  <c r="F5" i="2"/>
  <c r="E5" i="2" s="1"/>
  <c r="F6" i="2"/>
  <c r="E6" i="2" s="1"/>
  <c r="F7" i="2"/>
  <c r="E7" i="2" s="1"/>
  <c r="F3" i="2"/>
  <c r="E3" i="2" s="1"/>
  <c r="C3" i="1"/>
  <c r="C2" i="1"/>
  <c r="C3" i="2" l="1"/>
  <c r="C7" i="2"/>
  <c r="C6" i="2"/>
  <c r="C5" i="2"/>
  <c r="C4" i="2"/>
</calcChain>
</file>

<file path=xl/sharedStrings.xml><?xml version="1.0" encoding="utf-8"?>
<sst xmlns="http://schemas.openxmlformats.org/spreadsheetml/2006/main" count="124" uniqueCount="92">
  <si>
    <t>Valor inicial:</t>
  </si>
  <si>
    <t>Ano</t>
  </si>
  <si>
    <t>Qualificado</t>
  </si>
  <si>
    <t>Sem Reserva</t>
  </si>
  <si>
    <t>Grau BvD</t>
  </si>
  <si>
    <t>N.º Empresas</t>
  </si>
  <si>
    <t>A</t>
  </si>
  <si>
    <t>B</t>
  </si>
  <si>
    <t>C</t>
  </si>
  <si>
    <t>D</t>
  </si>
  <si>
    <t>Resultados</t>
  </si>
  <si>
    <t>Capital</t>
  </si>
  <si>
    <t>EBITDA</t>
  </si>
  <si>
    <t>Proveitos</t>
  </si>
  <si>
    <t>Total</t>
  </si>
  <si>
    <t>Média</t>
  </si>
  <si>
    <t>Mediana</t>
  </si>
  <si>
    <t>empresas</t>
  </si>
  <si>
    <t>%</t>
  </si>
  <si>
    <t>1. Retirar contas consolidadas:</t>
  </si>
  <si>
    <t>2. Empresas com dados não atribuídos para aproveitos:</t>
  </si>
  <si>
    <t>(Valores em milhares)</t>
  </si>
  <si>
    <t>Empresas sem reserva= 1601</t>
  </si>
  <si>
    <t>Analisarei as empresas com reservas.</t>
  </si>
  <si>
    <t>Resevas cod. Cores:</t>
  </si>
  <si>
    <t>Não Qualificado</t>
  </si>
  <si>
    <t>Grau Independência BvD</t>
  </si>
  <si>
    <t>VN (2005)</t>
  </si>
  <si>
    <t>&lt;=5000</t>
  </si>
  <si>
    <t>5000&gt;=10000</t>
  </si>
  <si>
    <t>&gt;10000</t>
  </si>
  <si>
    <t>Seção</t>
  </si>
  <si>
    <t>CAE</t>
  </si>
  <si>
    <t>01, 02, 03</t>
  </si>
  <si>
    <t>05, 06, 07, 08, 09</t>
  </si>
  <si>
    <t>10, 11, 12, 13, 14, 15, 16, 17, 18, 19, 20, 21, 22, 23, 24, 25, 26, 27, 28, 29, 30, 31, 32, 33</t>
  </si>
  <si>
    <t>36, 37, 38, 39</t>
  </si>
  <si>
    <t>41, 42, 43</t>
  </si>
  <si>
    <t>45, 46, 47</t>
  </si>
  <si>
    <t>49, 50, 51, 52, 53</t>
  </si>
  <si>
    <t>55, 56</t>
  </si>
  <si>
    <t>58, 59, 60, 61, 62, 63</t>
  </si>
  <si>
    <t>64, 65, 66</t>
  </si>
  <si>
    <t>69, 70, 71, 72, 73, 74, 75</t>
  </si>
  <si>
    <t>77, 78, 79, 80, 81, 82</t>
  </si>
  <si>
    <t>86, 87, 88</t>
  </si>
  <si>
    <t>90, 91, 92, 93</t>
  </si>
  <si>
    <t>94, 95, 96</t>
  </si>
  <si>
    <t>97, 98</t>
  </si>
  <si>
    <t>Fusão/Cisão</t>
  </si>
  <si>
    <t>Aquisição de empresa</t>
  </si>
  <si>
    <t>Adoção de NCRF/IFRS</t>
  </si>
  <si>
    <t>Alienação empresa</t>
  </si>
  <si>
    <t>Cobertura de prejuízos</t>
  </si>
  <si>
    <t>Realização de prestações suplementares</t>
  </si>
  <si>
    <t>Aumento Capital Social</t>
  </si>
  <si>
    <t>Restituição prestações acessórias</t>
  </si>
  <si>
    <t>Natureza da reserva ou ênfase</t>
  </si>
  <si>
    <t>N.º Ocorrências</t>
  </si>
  <si>
    <t>Dívidas a receber ou a pagar, de valor elevado, com incertezas associadas tais como possibilidade de recebimento, prazo de recebimento, juros, etc.</t>
  </si>
  <si>
    <t>Realização de transações significativas com entidades do mesmo grupo.</t>
  </si>
  <si>
    <t>Perda de metade do Capital Social (Art. 35º CSC).</t>
  </si>
  <si>
    <t>Limitação de âmbito.</t>
  </si>
  <si>
    <t>Fundo de Maneio negativo.</t>
  </si>
  <si>
    <t>Distorções das DF´s materialmente relevantes, como a sobrevalorização ou subvalorização de determinadas contas que impactam a imagem final das DF´s.</t>
  </si>
  <si>
    <t>Resultados Negativos Consecutivos, colocando em causa o principio de continuidade da empresa.</t>
  </si>
  <si>
    <t>A - Agricultura, produção animal, caça, floresta e pesca</t>
  </si>
  <si>
    <t>C - Indústrias Transformadoras</t>
  </si>
  <si>
    <t>B - Indústrias Extrativas</t>
  </si>
  <si>
    <t>D - Eletricidade, gás, vapor, água quente e fria e ar frio</t>
  </si>
  <si>
    <t>E - Captação, tratamento e distribuição de água; saneamento gestão de resíduos e despoluição</t>
  </si>
  <si>
    <t>F - Construção</t>
  </si>
  <si>
    <t>G - Comércio por grosso e a retalho; reparação de veículos automóveis e motociclos</t>
  </si>
  <si>
    <t>H - Transportes e armazenagem</t>
  </si>
  <si>
    <t>I - Alojamento, restauração e similares</t>
  </si>
  <si>
    <t>J - Atividades de informação e de comunicação</t>
  </si>
  <si>
    <t>K - Atividades financeiras e de seguros</t>
  </si>
  <si>
    <t>L - Atividades Imobiliárias</t>
  </si>
  <si>
    <t>M - Atividades de consultoria, científicas, técnicas e similares</t>
  </si>
  <si>
    <t>N - Atividades administrativas e dos serviços de apoio</t>
  </si>
  <si>
    <t>O - Administração Pública e Defesa; Segurança Social Obrigatória</t>
  </si>
  <si>
    <t>P - Educação</t>
  </si>
  <si>
    <t xml:space="preserve">Q - Atividades de saúde humana e apoio social </t>
  </si>
  <si>
    <t>R - Atividades artísticas, de espetáculos, desportivas e recreativas</t>
  </si>
  <si>
    <t>S - Outras Atividades de serviços</t>
  </si>
  <si>
    <t>T - Atividades das famílias empregadoras de pessoal doméstico e atividades de produção das famílias para uso próprio</t>
  </si>
  <si>
    <t>U - Atividades dos organismos internacionais e outras instituições extraterritoriais</t>
  </si>
  <si>
    <t>Média Resultados</t>
  </si>
  <si>
    <t>Média Capital</t>
  </si>
  <si>
    <t>Média EBITDA</t>
  </si>
  <si>
    <t>Média Proveitos</t>
  </si>
  <si>
    <t>% Empresas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</si>
</sst>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9" tint="0.3999755851924192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9" tint="0.39997558519241921"/>
      <name val="Calibri"/>
      <family val="2"/>
      <scheme val="minor"/>
    </font>
    <font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9" tint="0.39997558519241921"/>
      <name val="Calibri"/>
      <family val="2"/>
      <scheme val="minor"/>
    </font>
    <font>
      <b/>
      <sz val="9"/>
      <color theme="0"/>
      <name val="Times New Roman"/>
      <family val="1"/>
    </font>
    <font>
      <sz val="9"/>
      <color theme="0"/>
      <name val="Times New Roman"/>
      <family val="1"/>
    </font>
    <font>
      <b/>
      <sz val="9"/>
      <color theme="9" tint="0.39997558519241921"/>
      <name val="Times New Roman"/>
      <family val="1"/>
    </font>
    <font>
      <sz val="9"/>
      <color theme="1"/>
      <name val="Times New Roman"/>
      <family val="1"/>
    </font>
    <font>
      <b/>
      <sz val="11"/>
      <color theme="0"/>
      <name val="Times New Roman"/>
      <family val="1"/>
    </font>
    <font>
      <sz val="11"/>
      <color theme="9" tint="0.39997558519241921"/>
      <name val="Times New Roman"/>
      <family val="1"/>
    </font>
    <font>
      <sz val="11"/>
      <color theme="1"/>
      <name val="Times New Roman"/>
      <family val="1"/>
    </font>
    <font>
      <b/>
      <sz val="11"/>
      <color theme="9" tint="0.39997558519241921"/>
      <name val="Times New Roman"/>
      <family val="1"/>
    </font>
    <font>
      <b/>
      <sz val="11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9" tint="-0.249977111117893"/>
      </left>
      <right style="medium">
        <color theme="9" tint="-0.249977111117893"/>
      </right>
      <top style="medium">
        <color theme="9" tint="-0.249977111117893"/>
      </top>
      <bottom style="medium">
        <color theme="9" tint="-0.249977111117893"/>
      </bottom>
      <diagonal/>
    </border>
    <border>
      <left style="thin">
        <color theme="9" tint="-0.249977111117893"/>
      </left>
      <right style="medium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9" tint="-0.249977111117893"/>
      </left>
      <right style="medium">
        <color theme="9" tint="-0.249977111117893"/>
      </right>
      <top style="thin">
        <color theme="9" tint="-0.249977111117893"/>
      </top>
      <bottom style="medium">
        <color theme="9" tint="-0.249977111117893"/>
      </bottom>
      <diagonal/>
    </border>
    <border>
      <left style="thin">
        <color theme="9" tint="-0.249977111117893"/>
      </left>
      <right style="medium">
        <color theme="9" tint="-0.249977111117893"/>
      </right>
      <top/>
      <bottom style="thin">
        <color theme="9" tint="-0.249977111117893"/>
      </bottom>
      <diagonal/>
    </border>
    <border>
      <left style="thin">
        <color theme="9" tint="-0.249977111117893"/>
      </left>
      <right style="medium">
        <color theme="9" tint="-0.249977111117893"/>
      </right>
      <top style="medium">
        <color theme="9" tint="-0.249977111117893"/>
      </top>
      <bottom style="medium">
        <color theme="9" tint="-0.249977111117893"/>
      </bottom>
      <diagonal/>
    </border>
    <border>
      <left style="medium">
        <color theme="9" tint="-0.249977111117893"/>
      </left>
      <right style="medium">
        <color theme="9" tint="-0.249977111117893"/>
      </right>
      <top/>
      <bottom style="thin">
        <color theme="9" tint="-0.249977111117893"/>
      </bottom>
      <diagonal/>
    </border>
    <border>
      <left style="medium">
        <color theme="9" tint="-0.249977111117893"/>
      </left>
      <right style="medium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medium">
        <color theme="9" tint="-0.249977111117893"/>
      </left>
      <right style="medium">
        <color theme="9" tint="-0.249977111117893"/>
      </right>
      <top style="thin">
        <color theme="9" tint="-0.249977111117893"/>
      </top>
      <bottom style="medium">
        <color theme="9" tint="-0.249977111117893"/>
      </bottom>
      <diagonal/>
    </border>
    <border>
      <left style="medium">
        <color theme="9" tint="-0.249977111117893"/>
      </left>
      <right/>
      <top style="medium">
        <color theme="9" tint="-0.249977111117893"/>
      </top>
      <bottom style="medium">
        <color theme="9" tint="-0.249977111117893"/>
      </bottom>
      <diagonal/>
    </border>
    <border>
      <left style="medium">
        <color theme="9" tint="-0.249977111117893"/>
      </left>
      <right/>
      <top/>
      <bottom style="thin">
        <color theme="9" tint="-0.249977111117893"/>
      </bottom>
      <diagonal/>
    </border>
    <border>
      <left style="medium">
        <color theme="9" tint="-0.249977111117893"/>
      </left>
      <right/>
      <top style="thin">
        <color theme="9" tint="-0.249977111117893"/>
      </top>
      <bottom style="thin">
        <color theme="9" tint="-0.249977111117893"/>
      </bottom>
      <diagonal/>
    </border>
    <border>
      <left style="medium">
        <color theme="9" tint="-0.249977111117893"/>
      </left>
      <right/>
      <top style="thin">
        <color theme="9" tint="-0.249977111117893"/>
      </top>
      <bottom style="medium">
        <color theme="9" tint="-0.249977111117893"/>
      </bottom>
      <diagonal/>
    </border>
    <border>
      <left/>
      <right style="medium">
        <color theme="9" tint="-0.249977111117893"/>
      </right>
      <top style="medium">
        <color theme="9" tint="-0.249977111117893"/>
      </top>
      <bottom style="medium">
        <color theme="9" tint="-0.249977111117893"/>
      </bottom>
      <diagonal/>
    </border>
    <border>
      <left/>
      <right style="medium">
        <color theme="9" tint="-0.249977111117893"/>
      </right>
      <top/>
      <bottom style="thin">
        <color theme="9" tint="-0.249977111117893"/>
      </bottom>
      <diagonal/>
    </border>
    <border>
      <left/>
      <right style="medium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/>
      <right style="medium">
        <color theme="9" tint="-0.249977111117893"/>
      </right>
      <top style="thin">
        <color theme="9" tint="-0.249977111117893"/>
      </top>
      <bottom style="medium">
        <color theme="9" tint="-0.249977111117893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47">
    <xf numFmtId="0" fontId="0" fillId="0" borderId="0" xfId="0"/>
    <xf numFmtId="0" fontId="2" fillId="0" borderId="0" xfId="0" applyFont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3" fillId="0" borderId="0" xfId="0" applyFont="1"/>
    <xf numFmtId="9" fontId="0" fillId="0" borderId="14" xfId="1" applyFont="1" applyBorder="1"/>
    <xf numFmtId="9" fontId="0" fillId="0" borderId="8" xfId="1" applyFont="1" applyBorder="1"/>
    <xf numFmtId="0" fontId="0" fillId="0" borderId="1" xfId="0" applyBorder="1"/>
    <xf numFmtId="9" fontId="0" fillId="0" borderId="16" xfId="1" applyFont="1" applyBorder="1"/>
    <xf numFmtId="9" fontId="0" fillId="0" borderId="2" xfId="1" applyFont="1" applyBorder="1"/>
    <xf numFmtId="9" fontId="0" fillId="0" borderId="13" xfId="1" applyFont="1" applyBorder="1"/>
    <xf numFmtId="9" fontId="0" fillId="0" borderId="9" xfId="1" applyFont="1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8" xfId="0" applyBorder="1"/>
    <xf numFmtId="0" fontId="4" fillId="0" borderId="10" xfId="0" applyFont="1" applyBorder="1"/>
    <xf numFmtId="0" fontId="4" fillId="0" borderId="11" xfId="0" applyFont="1" applyBorder="1"/>
    <xf numFmtId="0" fontId="3" fillId="0" borderId="0" xfId="0" applyFont="1" applyAlignment="1">
      <alignment horizontal="right"/>
    </xf>
    <xf numFmtId="0" fontId="4" fillId="0" borderId="30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0" fillId="0" borderId="0" xfId="0" applyFill="1"/>
    <xf numFmtId="0" fontId="4" fillId="0" borderId="0" xfId="0" applyFont="1" applyFill="1"/>
    <xf numFmtId="0" fontId="4" fillId="0" borderId="0" xfId="0" applyFont="1" applyAlignment="1">
      <alignment horizontal="center"/>
    </xf>
    <xf numFmtId="0" fontId="4" fillId="2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6" borderId="0" xfId="0" applyFont="1" applyFill="1" applyAlignment="1">
      <alignment horizontal="center"/>
    </xf>
    <xf numFmtId="0" fontId="4" fillId="5" borderId="0" xfId="0" applyFont="1" applyFill="1" applyAlignment="1">
      <alignment horizontal="center"/>
    </xf>
    <xf numFmtId="0" fontId="7" fillId="7" borderId="10" xfId="0" applyFont="1" applyFill="1" applyBorder="1" applyAlignment="1">
      <alignment horizontal="center"/>
    </xf>
    <xf numFmtId="0" fontId="7" fillId="7" borderId="26" xfId="0" applyFont="1" applyFill="1" applyBorder="1" applyAlignment="1">
      <alignment horizontal="center"/>
    </xf>
    <xf numFmtId="0" fontId="7" fillId="7" borderId="12" xfId="0" applyFont="1" applyFill="1" applyBorder="1" applyAlignment="1">
      <alignment horizontal="center"/>
    </xf>
    <xf numFmtId="0" fontId="7" fillId="7" borderId="11" xfId="0" applyFont="1" applyFill="1" applyBorder="1" applyAlignment="1">
      <alignment horizontal="center"/>
    </xf>
    <xf numFmtId="0" fontId="7" fillId="7" borderId="15" xfId="0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3" fontId="9" fillId="0" borderId="24" xfId="0" applyNumberFormat="1" applyFont="1" applyBorder="1" applyAlignment="1">
      <alignment horizontal="center"/>
    </xf>
    <xf numFmtId="3" fontId="9" fillId="0" borderId="25" xfId="0" applyNumberFormat="1" applyFont="1" applyBorder="1" applyAlignment="1">
      <alignment horizontal="center"/>
    </xf>
    <xf numFmtId="3" fontId="9" fillId="0" borderId="14" xfId="0" applyNumberFormat="1" applyFont="1" applyBorder="1" applyAlignment="1">
      <alignment horizontal="center"/>
    </xf>
    <xf numFmtId="3" fontId="9" fillId="0" borderId="20" xfId="0" applyNumberFormat="1" applyFont="1" applyBorder="1" applyAlignment="1">
      <alignment horizontal="center"/>
    </xf>
    <xf numFmtId="3" fontId="9" fillId="0" borderId="8" xfId="0" applyNumberFormat="1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3" fontId="9" fillId="0" borderId="22" xfId="0" applyNumberFormat="1" applyFont="1" applyBorder="1" applyAlignment="1">
      <alignment horizontal="center"/>
    </xf>
    <xf numFmtId="3" fontId="9" fillId="0" borderId="17" xfId="0" applyNumberFormat="1" applyFont="1" applyBorder="1" applyAlignment="1">
      <alignment horizontal="center"/>
    </xf>
    <xf numFmtId="3" fontId="9" fillId="0" borderId="29" xfId="0" applyNumberFormat="1" applyFont="1" applyBorder="1" applyAlignment="1">
      <alignment horizontal="center"/>
    </xf>
    <xf numFmtId="3" fontId="9" fillId="0" borderId="3" xfId="0" applyNumberFormat="1" applyFont="1" applyBorder="1" applyAlignment="1">
      <alignment horizontal="center"/>
    </xf>
    <xf numFmtId="3" fontId="9" fillId="0" borderId="18" xfId="0" applyNumberFormat="1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3" fontId="9" fillId="0" borderId="23" xfId="0" applyNumberFormat="1" applyFont="1" applyBorder="1" applyAlignment="1">
      <alignment horizontal="center"/>
    </xf>
    <xf numFmtId="3" fontId="9" fillId="0" borderId="21" xfId="0" applyNumberFormat="1" applyFont="1" applyBorder="1" applyAlignment="1">
      <alignment horizontal="center"/>
    </xf>
    <xf numFmtId="3" fontId="9" fillId="0" borderId="28" xfId="0" applyNumberFormat="1" applyFont="1" applyBorder="1" applyAlignment="1">
      <alignment horizontal="center"/>
    </xf>
    <xf numFmtId="3" fontId="9" fillId="0" borderId="4" xfId="0" applyNumberFormat="1" applyFont="1" applyBorder="1" applyAlignment="1">
      <alignment horizontal="center"/>
    </xf>
    <xf numFmtId="3" fontId="9" fillId="0" borderId="19" xfId="0" applyNumberFormat="1" applyFont="1" applyBorder="1" applyAlignment="1">
      <alignment horizontal="center"/>
    </xf>
    <xf numFmtId="0" fontId="5" fillId="7" borderId="37" xfId="0" applyFont="1" applyFill="1" applyBorder="1" applyAlignment="1">
      <alignment horizontal="center"/>
    </xf>
    <xf numFmtId="0" fontId="5" fillId="7" borderId="41" xfId="0" applyFont="1" applyFill="1" applyBorder="1" applyAlignment="1">
      <alignment horizontal="center"/>
    </xf>
    <xf numFmtId="0" fontId="10" fillId="0" borderId="42" xfId="0" applyFont="1" applyBorder="1" applyAlignment="1">
      <alignment horizontal="center"/>
    </xf>
    <xf numFmtId="0" fontId="10" fillId="0" borderId="43" xfId="0" applyFont="1" applyBorder="1" applyAlignment="1">
      <alignment horizontal="center"/>
    </xf>
    <xf numFmtId="0" fontId="10" fillId="0" borderId="44" xfId="0" applyFont="1" applyBorder="1" applyAlignment="1">
      <alignment horizontal="center"/>
    </xf>
    <xf numFmtId="0" fontId="5" fillId="7" borderId="10" xfId="0" applyFont="1" applyFill="1" applyBorder="1" applyAlignment="1">
      <alignment horizontal="center"/>
    </xf>
    <xf numFmtId="0" fontId="10" fillId="0" borderId="2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0" fillId="0" borderId="0" xfId="0" applyAlignment="1">
      <alignment wrapText="1"/>
    </xf>
    <xf numFmtId="0" fontId="5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4" fillId="0" borderId="0" xfId="0" applyFont="1"/>
    <xf numFmtId="0" fontId="5" fillId="7" borderId="10" xfId="0" applyFont="1" applyFill="1" applyBorder="1"/>
    <xf numFmtId="0" fontId="5" fillId="7" borderId="11" xfId="0" applyFont="1" applyFill="1" applyBorder="1"/>
    <xf numFmtId="0" fontId="12" fillId="0" borderId="20" xfId="0" applyFont="1" applyBorder="1" applyAlignment="1">
      <alignment wrapText="1"/>
    </xf>
    <xf numFmtId="0" fontId="12" fillId="0" borderId="3" xfId="0" applyFont="1" applyBorder="1" applyAlignment="1">
      <alignment wrapText="1"/>
    </xf>
    <xf numFmtId="0" fontId="12" fillId="0" borderId="4" xfId="0" applyFont="1" applyBorder="1" applyAlignment="1">
      <alignment wrapText="1"/>
    </xf>
    <xf numFmtId="0" fontId="0" fillId="0" borderId="8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6" fillId="7" borderId="45" xfId="0" applyFont="1" applyFill="1" applyBorder="1" applyAlignment="1">
      <alignment horizontal="left" vertical="center" wrapText="1"/>
    </xf>
    <xf numFmtId="0" fontId="6" fillId="7" borderId="37" xfId="0" applyFont="1" applyFill="1" applyBorder="1" applyAlignment="1">
      <alignment horizontal="left" vertical="center" wrapText="1"/>
    </xf>
    <xf numFmtId="0" fontId="6" fillId="7" borderId="49" xfId="0" applyFont="1" applyFill="1" applyBorder="1" applyAlignment="1">
      <alignment horizontal="left" vertical="center" wrapText="1"/>
    </xf>
    <xf numFmtId="0" fontId="14" fillId="0" borderId="46" xfId="0" applyFont="1" applyBorder="1" applyAlignment="1">
      <alignment horizontal="left" vertical="center" wrapText="1"/>
    </xf>
    <xf numFmtId="0" fontId="9" fillId="0" borderId="42" xfId="0" applyFont="1" applyBorder="1" applyAlignment="1">
      <alignment horizontal="left" vertical="center" wrapText="1"/>
    </xf>
    <xf numFmtId="0" fontId="9" fillId="0" borderId="50" xfId="0" applyFont="1" applyBorder="1" applyAlignment="1">
      <alignment horizontal="left" vertical="center" wrapText="1"/>
    </xf>
    <xf numFmtId="0" fontId="14" fillId="0" borderId="47" xfId="0" applyFont="1" applyBorder="1" applyAlignment="1">
      <alignment horizontal="left" vertical="center" wrapText="1"/>
    </xf>
    <xf numFmtId="0" fontId="9" fillId="0" borderId="43" xfId="0" applyFont="1" applyBorder="1" applyAlignment="1">
      <alignment horizontal="left" vertical="center" wrapText="1"/>
    </xf>
    <xf numFmtId="0" fontId="9" fillId="0" borderId="51" xfId="0" applyFont="1" applyBorder="1" applyAlignment="1">
      <alignment horizontal="left" vertical="center" wrapText="1"/>
    </xf>
    <xf numFmtId="0" fontId="14" fillId="0" borderId="48" xfId="0" applyFont="1" applyBorder="1" applyAlignment="1">
      <alignment horizontal="left" vertical="center" wrapText="1"/>
    </xf>
    <xf numFmtId="0" fontId="9" fillId="0" borderId="44" xfId="0" applyFont="1" applyBorder="1" applyAlignment="1">
      <alignment horizontal="left" vertical="center" wrapText="1"/>
    </xf>
    <xf numFmtId="0" fontId="9" fillId="0" borderId="52" xfId="0" applyFont="1" applyBorder="1" applyAlignment="1">
      <alignment horizontal="left" vertical="center" wrapText="1"/>
    </xf>
    <xf numFmtId="9" fontId="0" fillId="0" borderId="0" xfId="1" applyFont="1"/>
    <xf numFmtId="9" fontId="10" fillId="0" borderId="0" xfId="1" applyFont="1" applyFill="1" applyBorder="1" applyAlignment="1">
      <alignment horizontal="center"/>
    </xf>
    <xf numFmtId="2" fontId="10" fillId="0" borderId="0" xfId="1" applyNumberFormat="1" applyFont="1" applyFill="1" applyBorder="1" applyAlignment="1">
      <alignment horizontal="center"/>
    </xf>
    <xf numFmtId="9" fontId="0" fillId="0" borderId="40" xfId="0" applyNumberFormat="1" applyBorder="1" applyAlignment="1">
      <alignment horizontal="center"/>
    </xf>
    <xf numFmtId="9" fontId="0" fillId="0" borderId="38" xfId="0" applyNumberFormat="1" applyBorder="1" applyAlignment="1">
      <alignment horizontal="center"/>
    </xf>
    <xf numFmtId="9" fontId="0" fillId="0" borderId="39" xfId="0" applyNumberFormat="1" applyBorder="1" applyAlignment="1">
      <alignment horizontal="center"/>
    </xf>
    <xf numFmtId="0" fontId="6" fillId="7" borderId="33" xfId="0" applyFont="1" applyFill="1" applyBorder="1" applyAlignment="1">
      <alignment horizontal="center"/>
    </xf>
    <xf numFmtId="0" fontId="6" fillId="7" borderId="31" xfId="0" applyFont="1" applyFill="1" applyBorder="1" applyAlignment="1">
      <alignment horizontal="center"/>
    </xf>
    <xf numFmtId="0" fontId="6" fillId="7" borderId="34" xfId="0" applyFont="1" applyFill="1" applyBorder="1" applyAlignment="1">
      <alignment horizontal="center"/>
    </xf>
    <xf numFmtId="0" fontId="6" fillId="7" borderId="27" xfId="0" applyFont="1" applyFill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6" fillId="7" borderId="30" xfId="0" applyFont="1" applyFill="1" applyBorder="1" applyAlignment="1">
      <alignment horizontal="center"/>
    </xf>
    <xf numFmtId="0" fontId="6" fillId="7" borderId="32" xfId="0" applyFont="1" applyFill="1" applyBorder="1" applyAlignment="1">
      <alignment horizontal="center"/>
    </xf>
    <xf numFmtId="0" fontId="6" fillId="0" borderId="0" xfId="0" applyFont="1" applyFill="1" applyBorder="1" applyAlignment="1"/>
    <xf numFmtId="0" fontId="0" fillId="0" borderId="0" xfId="0" applyBorder="1"/>
    <xf numFmtId="0" fontId="16" fillId="7" borderId="10" xfId="0" applyFont="1" applyFill="1" applyBorder="1" applyAlignment="1">
      <alignment horizontal="center" wrapText="1"/>
    </xf>
    <xf numFmtId="0" fontId="16" fillId="7" borderId="26" xfId="0" applyFont="1" applyFill="1" applyBorder="1" applyAlignment="1">
      <alignment horizontal="center" wrapText="1"/>
    </xf>
    <xf numFmtId="0" fontId="16" fillId="7" borderId="11" xfId="0" applyFont="1" applyFill="1" applyBorder="1" applyAlignment="1">
      <alignment horizontal="center" wrapText="1"/>
    </xf>
    <xf numFmtId="0" fontId="17" fillId="0" borderId="7" xfId="0" applyFont="1" applyBorder="1" applyAlignment="1">
      <alignment horizontal="center"/>
    </xf>
    <xf numFmtId="3" fontId="18" fillId="0" borderId="20" xfId="0" applyNumberFormat="1" applyFont="1" applyBorder="1" applyAlignment="1">
      <alignment horizontal="center"/>
    </xf>
    <xf numFmtId="3" fontId="18" fillId="0" borderId="25" xfId="0" applyNumberFormat="1" applyFont="1" applyBorder="1" applyAlignment="1">
      <alignment horizontal="center"/>
    </xf>
    <xf numFmtId="3" fontId="18" fillId="0" borderId="8" xfId="0" applyNumberFormat="1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3" fontId="18" fillId="0" borderId="3" xfId="0" applyNumberFormat="1" applyFont="1" applyBorder="1" applyAlignment="1">
      <alignment horizontal="center"/>
    </xf>
    <xf numFmtId="3" fontId="18" fillId="0" borderId="17" xfId="0" applyNumberFormat="1" applyFont="1" applyBorder="1" applyAlignment="1">
      <alignment horizontal="center"/>
    </xf>
    <xf numFmtId="3" fontId="18" fillId="0" borderId="18" xfId="0" applyNumberFormat="1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3" fontId="18" fillId="0" borderId="4" xfId="0" applyNumberFormat="1" applyFont="1" applyBorder="1" applyAlignment="1">
      <alignment horizontal="center"/>
    </xf>
    <xf numFmtId="3" fontId="18" fillId="0" borderId="21" xfId="0" applyNumberFormat="1" applyFont="1" applyBorder="1" applyAlignment="1">
      <alignment horizontal="center"/>
    </xf>
    <xf numFmtId="3" fontId="18" fillId="0" borderId="19" xfId="0" applyNumberFormat="1" applyFont="1" applyBorder="1" applyAlignment="1">
      <alignment horizontal="center"/>
    </xf>
    <xf numFmtId="0" fontId="19" fillId="7" borderId="10" xfId="0" applyFont="1" applyFill="1" applyBorder="1" applyAlignment="1">
      <alignment horizontal="center" vertical="center"/>
    </xf>
    <xf numFmtId="0" fontId="19" fillId="7" borderId="26" xfId="0" applyFont="1" applyFill="1" applyBorder="1" applyAlignment="1">
      <alignment horizontal="center" vertical="center"/>
    </xf>
    <xf numFmtId="0" fontId="19" fillId="7" borderId="11" xfId="0" applyFont="1" applyFill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1" fillId="0" borderId="25" xfId="0" applyFont="1" applyBorder="1" applyAlignment="1">
      <alignment horizontal="center" vertical="center"/>
    </xf>
    <xf numFmtId="9" fontId="21" fillId="0" borderId="25" xfId="1" applyFont="1" applyBorder="1" applyAlignment="1">
      <alignment horizontal="center" vertical="center"/>
    </xf>
    <xf numFmtId="164" fontId="21" fillId="0" borderId="8" xfId="2" applyNumberFormat="1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164" fontId="21" fillId="0" borderId="18" xfId="2" applyNumberFormat="1" applyFont="1" applyBorder="1" applyAlignment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9" fontId="23" fillId="0" borderId="53" xfId="1" applyFont="1" applyBorder="1" applyAlignment="1">
      <alignment horizontal="center" vertical="center"/>
    </xf>
    <xf numFmtId="164" fontId="23" fillId="0" borderId="19" xfId="0" applyNumberFormat="1" applyFont="1" applyBorder="1" applyAlignment="1">
      <alignment horizontal="center" vertical="center"/>
    </xf>
    <xf numFmtId="0" fontId="15" fillId="7" borderId="54" xfId="0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Média Resultados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'Estatisticas gerais'!$C$19</c:f>
              <c:strCache>
                <c:ptCount val="1"/>
                <c:pt idx="0">
                  <c:v>Média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'Estatisticas gerais'!$C$20:$C$24</c:f>
              <c:numCache>
                <c:formatCode>#,##0</c:formatCode>
                <c:ptCount val="5"/>
                <c:pt idx="0">
                  <c:v>673</c:v>
                </c:pt>
                <c:pt idx="1">
                  <c:v>872</c:v>
                </c:pt>
                <c:pt idx="2">
                  <c:v>517</c:v>
                </c:pt>
                <c:pt idx="3">
                  <c:v>138</c:v>
                </c:pt>
                <c:pt idx="4">
                  <c:v>406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5299408"/>
        <c:axId val="205300584"/>
      </c:lineChart>
      <c:catAx>
        <c:axId val="20529940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5300584"/>
        <c:crosses val="autoZero"/>
        <c:auto val="1"/>
        <c:lblAlgn val="ctr"/>
        <c:lblOffset val="100"/>
        <c:noMultiLvlLbl val="0"/>
      </c:catAx>
      <c:valAx>
        <c:axId val="205300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5299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8740157499999996" l="0.511811024" r="0.511811024" t="0.78740157499999996" header="0.31496062000000008" footer="0.31496062000000008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Média Capital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'Estatisticas gerais'!$F$19</c:f>
              <c:strCache>
                <c:ptCount val="1"/>
                <c:pt idx="0">
                  <c:v>Média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'Estatisticas gerais'!$F$20:$F$24</c:f>
              <c:numCache>
                <c:formatCode>#,##0</c:formatCode>
                <c:ptCount val="5"/>
                <c:pt idx="0">
                  <c:v>4917</c:v>
                </c:pt>
                <c:pt idx="1">
                  <c:v>3755</c:v>
                </c:pt>
                <c:pt idx="2">
                  <c:v>3462</c:v>
                </c:pt>
                <c:pt idx="3">
                  <c:v>3477</c:v>
                </c:pt>
                <c:pt idx="4">
                  <c:v>3776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5302152"/>
        <c:axId val="205302544"/>
      </c:lineChart>
      <c:catAx>
        <c:axId val="20530215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5302544"/>
        <c:crosses val="autoZero"/>
        <c:auto val="1"/>
        <c:lblAlgn val="ctr"/>
        <c:lblOffset val="100"/>
        <c:noMultiLvlLbl val="0"/>
      </c:catAx>
      <c:valAx>
        <c:axId val="20530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5302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8740157499999996" l="0.511811024" r="0.511811024" t="0.78740157499999996" header="0.31496062000000008" footer="0.31496062000000008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Média EBITDA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'Estatisticas gerais'!$I$19</c:f>
              <c:strCache>
                <c:ptCount val="1"/>
                <c:pt idx="0">
                  <c:v>Média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'Estatisticas gerais'!$I$20:$I$24</c:f>
              <c:numCache>
                <c:formatCode>#,##0</c:formatCode>
                <c:ptCount val="5"/>
                <c:pt idx="0">
                  <c:v>1138</c:v>
                </c:pt>
                <c:pt idx="1">
                  <c:v>1360</c:v>
                </c:pt>
                <c:pt idx="2">
                  <c:v>1106</c:v>
                </c:pt>
                <c:pt idx="3">
                  <c:v>983</c:v>
                </c:pt>
                <c:pt idx="4">
                  <c:v>1007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5300976"/>
        <c:axId val="253189632"/>
      </c:lineChart>
      <c:catAx>
        <c:axId val="20530097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53189632"/>
        <c:crosses val="autoZero"/>
        <c:auto val="1"/>
        <c:lblAlgn val="ctr"/>
        <c:lblOffset val="100"/>
        <c:noMultiLvlLbl val="0"/>
      </c:catAx>
      <c:valAx>
        <c:axId val="25318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5300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8740157499999996" l="0.511811024" r="0.511811024" t="0.78740157499999996" header="0.31496062000000008" footer="0.31496062000000008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Média Proveitos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'Estatisticas gerais'!$L$19</c:f>
              <c:strCache>
                <c:ptCount val="1"/>
                <c:pt idx="0">
                  <c:v>Média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'Estatisticas gerais'!$L$20:$L$24</c:f>
              <c:numCache>
                <c:formatCode>#,##0</c:formatCode>
                <c:ptCount val="5"/>
                <c:pt idx="0">
                  <c:v>10092</c:v>
                </c:pt>
                <c:pt idx="1">
                  <c:v>10579</c:v>
                </c:pt>
                <c:pt idx="2">
                  <c:v>10706</c:v>
                </c:pt>
                <c:pt idx="3">
                  <c:v>10644</c:v>
                </c:pt>
                <c:pt idx="4">
                  <c:v>10256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3193552"/>
        <c:axId val="253196296"/>
      </c:lineChart>
      <c:catAx>
        <c:axId val="25319355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53196296"/>
        <c:crosses val="autoZero"/>
        <c:auto val="1"/>
        <c:lblAlgn val="ctr"/>
        <c:lblOffset val="100"/>
        <c:noMultiLvlLbl val="0"/>
      </c:catAx>
      <c:valAx>
        <c:axId val="253196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53193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8740157499999996" l="0.511811024" r="0.511811024" t="0.78740157499999996" header="0.31496062000000008" footer="0.31496062000000008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Evolução Indicadores Amostra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'Estatisticas gerais'!$P$19</c:f>
              <c:strCache>
                <c:ptCount val="1"/>
                <c:pt idx="0">
                  <c:v>Média Resultados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'Estatisticas gerais'!$O$20:$O$24</c:f>
              <c:numCache>
                <c:formatCode>General</c:formatCode>
                <c:ptCount val="5"/>
                <c:pt idx="0">
                  <c:v>2015</c:v>
                </c:pt>
                <c:pt idx="1">
                  <c:v>2014</c:v>
                </c:pt>
                <c:pt idx="2">
                  <c:v>2013</c:v>
                </c:pt>
                <c:pt idx="3">
                  <c:v>2012</c:v>
                </c:pt>
                <c:pt idx="4">
                  <c:v>2011</c:v>
                </c:pt>
              </c:numCache>
            </c:numRef>
          </c:cat>
          <c:val>
            <c:numRef>
              <c:f>'Estatisticas gerais'!$P$20:$P$24</c:f>
              <c:numCache>
                <c:formatCode>#,##0</c:formatCode>
                <c:ptCount val="5"/>
                <c:pt idx="0">
                  <c:v>673</c:v>
                </c:pt>
                <c:pt idx="1">
                  <c:v>872</c:v>
                </c:pt>
                <c:pt idx="2">
                  <c:v>517</c:v>
                </c:pt>
                <c:pt idx="3">
                  <c:v>138</c:v>
                </c:pt>
                <c:pt idx="4">
                  <c:v>406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'Estatisticas gerais'!$Q$19</c:f>
              <c:strCache>
                <c:ptCount val="1"/>
                <c:pt idx="0">
                  <c:v>Média Capital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'Estatisticas gerais'!$O$20:$O$24</c:f>
              <c:numCache>
                <c:formatCode>General</c:formatCode>
                <c:ptCount val="5"/>
                <c:pt idx="0">
                  <c:v>2015</c:v>
                </c:pt>
                <c:pt idx="1">
                  <c:v>2014</c:v>
                </c:pt>
                <c:pt idx="2">
                  <c:v>2013</c:v>
                </c:pt>
                <c:pt idx="3">
                  <c:v>2012</c:v>
                </c:pt>
                <c:pt idx="4">
                  <c:v>2011</c:v>
                </c:pt>
              </c:numCache>
            </c:numRef>
          </c:cat>
          <c:val>
            <c:numRef>
              <c:f>'Estatisticas gerais'!$Q$20:$Q$24</c:f>
              <c:numCache>
                <c:formatCode>#,##0</c:formatCode>
                <c:ptCount val="5"/>
                <c:pt idx="0">
                  <c:v>4917</c:v>
                </c:pt>
                <c:pt idx="1">
                  <c:v>3755</c:v>
                </c:pt>
                <c:pt idx="2">
                  <c:v>3462</c:v>
                </c:pt>
                <c:pt idx="3">
                  <c:v>3477</c:v>
                </c:pt>
                <c:pt idx="4">
                  <c:v>3776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'Estatisticas gerais'!$R$19</c:f>
              <c:strCache>
                <c:ptCount val="1"/>
                <c:pt idx="0">
                  <c:v>Média EBITDA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'Estatisticas gerais'!$O$20:$O$24</c:f>
              <c:numCache>
                <c:formatCode>General</c:formatCode>
                <c:ptCount val="5"/>
                <c:pt idx="0">
                  <c:v>2015</c:v>
                </c:pt>
                <c:pt idx="1">
                  <c:v>2014</c:v>
                </c:pt>
                <c:pt idx="2">
                  <c:v>2013</c:v>
                </c:pt>
                <c:pt idx="3">
                  <c:v>2012</c:v>
                </c:pt>
                <c:pt idx="4">
                  <c:v>2011</c:v>
                </c:pt>
              </c:numCache>
            </c:numRef>
          </c:cat>
          <c:val>
            <c:numRef>
              <c:f>'Estatisticas gerais'!$R$20:$R$24</c:f>
              <c:numCache>
                <c:formatCode>#,##0</c:formatCode>
                <c:ptCount val="5"/>
                <c:pt idx="0">
                  <c:v>1138</c:v>
                </c:pt>
                <c:pt idx="1">
                  <c:v>1360</c:v>
                </c:pt>
                <c:pt idx="2">
                  <c:v>1106</c:v>
                </c:pt>
                <c:pt idx="3">
                  <c:v>983</c:v>
                </c:pt>
                <c:pt idx="4">
                  <c:v>1007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'Estatisticas gerais'!$S$19</c:f>
              <c:strCache>
                <c:ptCount val="1"/>
                <c:pt idx="0">
                  <c:v>Média Proveitos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'Estatisticas gerais'!$O$20:$O$24</c:f>
              <c:numCache>
                <c:formatCode>General</c:formatCode>
                <c:ptCount val="5"/>
                <c:pt idx="0">
                  <c:v>2015</c:v>
                </c:pt>
                <c:pt idx="1">
                  <c:v>2014</c:v>
                </c:pt>
                <c:pt idx="2">
                  <c:v>2013</c:v>
                </c:pt>
                <c:pt idx="3">
                  <c:v>2012</c:v>
                </c:pt>
                <c:pt idx="4">
                  <c:v>2011</c:v>
                </c:pt>
              </c:numCache>
            </c:numRef>
          </c:cat>
          <c:val>
            <c:numRef>
              <c:f>'Estatisticas gerais'!$S$20:$S$24</c:f>
              <c:numCache>
                <c:formatCode>#,##0</c:formatCode>
                <c:ptCount val="5"/>
                <c:pt idx="0">
                  <c:v>10092</c:v>
                </c:pt>
                <c:pt idx="1">
                  <c:v>10579</c:v>
                </c:pt>
                <c:pt idx="2">
                  <c:v>10706</c:v>
                </c:pt>
                <c:pt idx="3">
                  <c:v>10644</c:v>
                </c:pt>
                <c:pt idx="4">
                  <c:v>10256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5730696"/>
        <c:axId val="254240944"/>
      </c:lineChart>
      <c:catAx>
        <c:axId val="25573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54240944"/>
        <c:crosses val="autoZero"/>
        <c:auto val="1"/>
        <c:lblAlgn val="ctr"/>
        <c:lblOffset val="100"/>
        <c:noMultiLvlLbl val="0"/>
      </c:catAx>
      <c:valAx>
        <c:axId val="254240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55730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Empresas com Reservas ou Ênfases relevantes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'Estatisticas gerais'!$V$3</c:f>
              <c:strCache>
                <c:ptCount val="1"/>
                <c:pt idx="0">
                  <c:v>Qualificado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'Estatisticas gerais'!$U$4:$U$8</c:f>
              <c:numCache>
                <c:formatCode>General</c:formatCode>
                <c:ptCount val="5"/>
                <c:pt idx="0">
                  <c:v>2015</c:v>
                </c:pt>
                <c:pt idx="1">
                  <c:v>2014</c:v>
                </c:pt>
                <c:pt idx="2">
                  <c:v>2013</c:v>
                </c:pt>
                <c:pt idx="3">
                  <c:v>2012</c:v>
                </c:pt>
                <c:pt idx="4">
                  <c:v>2011</c:v>
                </c:pt>
              </c:numCache>
            </c:numRef>
          </c:cat>
          <c:val>
            <c:numRef>
              <c:f>'Estatisticas gerais'!$V$4:$V$8</c:f>
              <c:numCache>
                <c:formatCode>0%</c:formatCode>
                <c:ptCount val="5"/>
                <c:pt idx="0">
                  <c:v>0.20013386880856759</c:v>
                </c:pt>
                <c:pt idx="1">
                  <c:v>0.16483516483516483</c:v>
                </c:pt>
                <c:pt idx="2">
                  <c:v>0.17663421418636996</c:v>
                </c:pt>
                <c:pt idx="3">
                  <c:v>0.1846743295019157</c:v>
                </c:pt>
                <c:pt idx="4">
                  <c:v>0.21482729570345407</c:v>
                </c:pt>
              </c:numCache>
            </c:numRef>
          </c:val>
        </c:ser>
        <c:ser>
          <c:idx val="1"/>
          <c:order val="1"/>
          <c:tx>
            <c:strRef>
              <c:f>'Estatisticas gerais'!$W$3</c:f>
              <c:strCache>
                <c:ptCount val="1"/>
                <c:pt idx="0">
                  <c:v>Não Qualificado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'Estatisticas gerais'!$U$4:$U$8</c:f>
              <c:numCache>
                <c:formatCode>General</c:formatCode>
                <c:ptCount val="5"/>
                <c:pt idx="0">
                  <c:v>2015</c:v>
                </c:pt>
                <c:pt idx="1">
                  <c:v>2014</c:v>
                </c:pt>
                <c:pt idx="2">
                  <c:v>2013</c:v>
                </c:pt>
                <c:pt idx="3">
                  <c:v>2012</c:v>
                </c:pt>
                <c:pt idx="4">
                  <c:v>2011</c:v>
                </c:pt>
              </c:numCache>
            </c:numRef>
          </c:cat>
          <c:val>
            <c:numRef>
              <c:f>'Estatisticas gerais'!$W$4:$W$8</c:f>
              <c:numCache>
                <c:formatCode>0%</c:formatCode>
                <c:ptCount val="5"/>
                <c:pt idx="0">
                  <c:v>0.79986613119143235</c:v>
                </c:pt>
                <c:pt idx="1">
                  <c:v>0.8351648351648352</c:v>
                </c:pt>
                <c:pt idx="2">
                  <c:v>0.82336578581363007</c:v>
                </c:pt>
                <c:pt idx="3">
                  <c:v>0.81532567049808424</c:v>
                </c:pt>
                <c:pt idx="4">
                  <c:v>0.78517270429654595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7347792"/>
        <c:axId val="357348576"/>
      </c:barChart>
      <c:catAx>
        <c:axId val="35734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357348576"/>
        <c:crosses val="autoZero"/>
        <c:auto val="1"/>
        <c:lblAlgn val="ctr"/>
        <c:lblOffset val="100"/>
        <c:noMultiLvlLbl val="0"/>
      </c:catAx>
      <c:valAx>
        <c:axId val="357348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357347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Grau de</a:t>
            </a:r>
            <a:r>
              <a:rPr lang="pt-PT" baseline="0"/>
              <a:t> Independência BvD</a:t>
            </a:r>
            <a:endParaRPr lang="pt-PT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'Estatisticas gerais'!$Z$3</c:f>
              <c:strCache>
                <c:ptCount val="1"/>
                <c:pt idx="0">
                  <c:v>N.º Empresas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'Estatisticas gerais'!$Y$4:$Y$7</c:f>
              <c:strCache>
                <c:ptCount val="4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</c:strCache>
            </c:strRef>
          </c:cat>
          <c:val>
            <c:numRef>
              <c:f>'Estatisticas gerais'!$Z$4:$Z$7</c:f>
              <c:numCache>
                <c:formatCode>General</c:formatCode>
                <c:ptCount val="4"/>
                <c:pt idx="0">
                  <c:v>259</c:v>
                </c:pt>
                <c:pt idx="1">
                  <c:v>478</c:v>
                </c:pt>
                <c:pt idx="2">
                  <c:v>22</c:v>
                </c:pt>
                <c:pt idx="3">
                  <c:v>1684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'Estatisticas Amostra'!$K$9</c:f>
              <c:strCache>
                <c:ptCount val="1"/>
                <c:pt idx="0">
                  <c:v>N.º Empresas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'Estatisticas Amostra'!$J$10:$J$13</c:f>
              <c:strCache>
                <c:ptCount val="4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</c:strCache>
            </c:strRef>
          </c:cat>
          <c:val>
            <c:numRef>
              <c:f>'Estatisticas Amostra'!$K$10:$K$13</c:f>
              <c:numCache>
                <c:formatCode>General</c:formatCode>
                <c:ptCount val="4"/>
                <c:pt idx="0">
                  <c:v>36</c:v>
                </c:pt>
                <c:pt idx="1">
                  <c:v>132</c:v>
                </c:pt>
                <c:pt idx="2">
                  <c:v>6</c:v>
                </c:pt>
                <c:pt idx="3">
                  <c:v>544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100012</xdr:colOff>
      <xdr:row>25</xdr:row>
      <xdr:rowOff>42862</xdr:rowOff>
    </xdr:from>
    <xdr:to>
      <xdr:col>6</xdr:col>
      <xdr:colOff>423862</xdr:colOff>
      <xdr:row>39</xdr:row>
      <xdr:rowOff>119062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14287</xdr:colOff>
      <xdr:row>25</xdr:row>
      <xdr:rowOff>52387</xdr:rowOff>
    </xdr:from>
    <xdr:to>
      <xdr:col>13</xdr:col>
      <xdr:colOff>423862</xdr:colOff>
      <xdr:row>39</xdr:row>
      <xdr:rowOff>128587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128587</xdr:colOff>
      <xdr:row>40</xdr:row>
      <xdr:rowOff>61912</xdr:rowOff>
    </xdr:from>
    <xdr:to>
      <xdr:col>6</xdr:col>
      <xdr:colOff>452437</xdr:colOff>
      <xdr:row>54</xdr:row>
      <xdr:rowOff>138112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23812</xdr:colOff>
      <xdr:row>40</xdr:row>
      <xdr:rowOff>71437</xdr:rowOff>
    </xdr:from>
    <xdr:to>
      <xdr:col>13</xdr:col>
      <xdr:colOff>433387</xdr:colOff>
      <xdr:row>54</xdr:row>
      <xdr:rowOff>147637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504825</xdr:colOff>
      <xdr:row>12</xdr:row>
      <xdr:rowOff>147637</xdr:rowOff>
    </xdr:from>
    <xdr:to>
      <xdr:col>24</xdr:col>
      <xdr:colOff>695325</xdr:colOff>
      <xdr:row>26</xdr:row>
      <xdr:rowOff>52387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290512</xdr:colOff>
      <xdr:row>0</xdr:row>
      <xdr:rowOff>100012</xdr:rowOff>
    </xdr:from>
    <xdr:to>
      <xdr:col>19</xdr:col>
      <xdr:colOff>452437</xdr:colOff>
      <xdr:row>14</xdr:row>
      <xdr:rowOff>109537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24</xdr:col>
      <xdr:colOff>1019175</xdr:colOff>
      <xdr:row>10</xdr:row>
      <xdr:rowOff>185737</xdr:rowOff>
    </xdr:from>
    <xdr:to>
      <xdr:col>29</xdr:col>
      <xdr:colOff>447675</xdr:colOff>
      <xdr:row>24</xdr:row>
      <xdr:rowOff>80962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47625</xdr:colOff>
      <xdr:row>14</xdr:row>
      <xdr:rowOff>23812</xdr:rowOff>
    </xdr:from>
    <xdr:to>
      <xdr:col>13</xdr:col>
      <xdr:colOff>161925</xdr:colOff>
      <xdr:row>27</xdr:row>
      <xdr:rowOff>90487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activeCell="F8" sqref="F8"/>
    </sheetView>
  </sheetViews>
  <sheetFormatPr defaultRowHeight="15" x14ac:dyDescent="0.25"/>
  <cols>
    <col min="1" max="1" width="46.875" bestFit="1" customWidth="1"/>
  </cols>
  <sheetData>
    <row r="1" spans="1:5" x14ac:dyDescent="0.25">
      <c r="A1" t="s">
        <v>0</v>
      </c>
      <c r="B1">
        <v>2443</v>
      </c>
      <c r="E1" t="s">
        <v>21</v>
      </c>
    </row>
    <row r="2" spans="1:5" x14ac:dyDescent="0.25">
      <c r="A2" t="s">
        <v>19</v>
      </c>
      <c r="B2">
        <v>2376</v>
      </c>
      <c r="C2" s="1">
        <f>B2-B1</f>
        <v>-67</v>
      </c>
    </row>
    <row r="3" spans="1:5" x14ac:dyDescent="0.25">
      <c r="A3" t="s">
        <v>20</v>
      </c>
      <c r="B3">
        <v>1926</v>
      </c>
      <c r="C3" s="1">
        <f>B3-B1</f>
        <v>-517</v>
      </c>
    </row>
    <row r="4" spans="1:5" x14ac:dyDescent="0.25">
      <c r="A4" s="27"/>
      <c r="B4" s="27"/>
    </row>
    <row r="10" spans="1:5" x14ac:dyDescent="0.25">
      <c r="A10" t="s">
        <v>22</v>
      </c>
    </row>
    <row r="11" spans="1:5" x14ac:dyDescent="0.25">
      <c r="A11" t="s">
        <v>23</v>
      </c>
    </row>
    <row r="15" spans="1:5" x14ac:dyDescent="0.25">
      <c r="A15" s="26"/>
      <c r="B15" s="29" t="s">
        <v>24</v>
      </c>
    </row>
    <row r="16" spans="1:5" x14ac:dyDescent="0.25">
      <c r="A16" s="28"/>
      <c r="B16" s="30">
        <v>2015</v>
      </c>
    </row>
    <row r="17" spans="1:2" x14ac:dyDescent="0.25">
      <c r="A17" s="28"/>
      <c r="B17" s="31">
        <v>2014</v>
      </c>
    </row>
    <row r="18" spans="1:2" x14ac:dyDescent="0.25">
      <c r="A18" s="28"/>
      <c r="B18" s="32">
        <v>2013</v>
      </c>
    </row>
    <row r="19" spans="1:2" x14ac:dyDescent="0.25">
      <c r="A19" s="28"/>
      <c r="B19" s="33">
        <v>2012</v>
      </c>
    </row>
    <row r="20" spans="1:2" x14ac:dyDescent="0.25">
      <c r="A20" s="28"/>
      <c r="B20" s="34">
        <v>2011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5"/>
  <sheetViews>
    <sheetView topLeftCell="M1" workbookViewId="0">
      <selection activeCell="G13" sqref="G13"/>
    </sheetView>
  </sheetViews>
  <sheetFormatPr defaultRowHeight="15" x14ac:dyDescent="0.25"/>
  <cols>
    <col min="1" max="1" width="8" bestFit="1" customWidth="1"/>
    <col min="2" max="2" width="11.25" bestFit="1" customWidth="1"/>
    <col min="3" max="3" width="5.25" bestFit="1" customWidth="1"/>
    <col min="4" max="4" width="8.375" bestFit="1" customWidth="1"/>
    <col min="5" max="5" width="6.625" bestFit="1" customWidth="1"/>
    <col min="6" max="6" width="4.875" bestFit="1" customWidth="1"/>
    <col min="7" max="7" width="6.125" bestFit="1" customWidth="1"/>
    <col min="8" max="8" width="6.625" bestFit="1" customWidth="1"/>
    <col min="9" max="9" width="4.625" bestFit="1" customWidth="1"/>
    <col min="10" max="10" width="6.125" bestFit="1" customWidth="1"/>
    <col min="11" max="11" width="7.375" bestFit="1" customWidth="1"/>
    <col min="12" max="12" width="4.875" bestFit="1" customWidth="1"/>
    <col min="13" max="13" width="6.125" bestFit="1" customWidth="1"/>
    <col min="15" max="15" width="4.375" bestFit="1" customWidth="1"/>
    <col min="16" max="19" width="8.375" customWidth="1"/>
    <col min="22" max="23" width="15.25" bestFit="1" customWidth="1"/>
    <col min="25" max="26" width="20.25" bestFit="1" customWidth="1"/>
  </cols>
  <sheetData>
    <row r="1" spans="1:26" ht="15.75" thickBot="1" x14ac:dyDescent="0.3">
      <c r="A1" s="107" t="s">
        <v>1</v>
      </c>
      <c r="B1" s="109" t="s">
        <v>2</v>
      </c>
      <c r="C1" s="110"/>
      <c r="D1" s="111" t="s">
        <v>3</v>
      </c>
      <c r="E1" s="112"/>
      <c r="F1" s="21" t="s">
        <v>14</v>
      </c>
    </row>
    <row r="2" spans="1:26" ht="15.75" thickBot="1" x14ac:dyDescent="0.3">
      <c r="A2" s="108"/>
      <c r="B2" s="22" t="s">
        <v>17</v>
      </c>
      <c r="C2" s="23" t="s">
        <v>18</v>
      </c>
      <c r="D2" s="24" t="s">
        <v>17</v>
      </c>
      <c r="E2" s="25" t="s">
        <v>18</v>
      </c>
      <c r="F2" s="21"/>
    </row>
    <row r="3" spans="1:26" ht="15.75" thickBot="1" x14ac:dyDescent="0.3">
      <c r="A3" s="6">
        <v>2015</v>
      </c>
      <c r="B3" s="10">
        <v>299</v>
      </c>
      <c r="C3" s="11">
        <f>B3/F3</f>
        <v>0.20013386880856759</v>
      </c>
      <c r="D3" s="10">
        <v>1195</v>
      </c>
      <c r="E3" s="12">
        <f>D3/F3</f>
        <v>0.79986613119143235</v>
      </c>
      <c r="F3" s="7">
        <f>B3+D3</f>
        <v>1494</v>
      </c>
      <c r="U3" s="58" t="s">
        <v>1</v>
      </c>
      <c r="V3" s="59" t="s">
        <v>2</v>
      </c>
      <c r="W3" s="59" t="s">
        <v>25</v>
      </c>
      <c r="Y3" s="63" t="s">
        <v>26</v>
      </c>
      <c r="Z3" s="63" t="s">
        <v>5</v>
      </c>
    </row>
    <row r="4" spans="1:26" x14ac:dyDescent="0.25">
      <c r="A4" s="4">
        <v>2014</v>
      </c>
      <c r="B4" s="2">
        <v>255</v>
      </c>
      <c r="C4" s="8">
        <f t="shared" ref="C4:C7" si="0">B4/F4</f>
        <v>0.16483516483516483</v>
      </c>
      <c r="D4" s="2">
        <v>1292</v>
      </c>
      <c r="E4" s="9">
        <f t="shared" ref="E4:E7" si="1">D4/F4</f>
        <v>0.8351648351648352</v>
      </c>
      <c r="F4" s="7">
        <f t="shared" ref="F4:F7" si="2">B4+D4</f>
        <v>1547</v>
      </c>
      <c r="U4" s="60">
        <v>2015</v>
      </c>
      <c r="V4" s="99">
        <v>0.20013386880856759</v>
      </c>
      <c r="W4" s="99">
        <v>0.79986613119143235</v>
      </c>
      <c r="Y4" s="64" t="s">
        <v>6</v>
      </c>
      <c r="Z4" s="67">
        <v>259</v>
      </c>
    </row>
    <row r="5" spans="1:26" x14ac:dyDescent="0.25">
      <c r="A5" s="4">
        <v>2013</v>
      </c>
      <c r="B5" s="2">
        <v>254</v>
      </c>
      <c r="C5" s="8">
        <f t="shared" si="0"/>
        <v>0.17663421418636996</v>
      </c>
      <c r="D5" s="2">
        <v>1184</v>
      </c>
      <c r="E5" s="9">
        <f t="shared" si="1"/>
        <v>0.82336578581363007</v>
      </c>
      <c r="F5" s="7">
        <f t="shared" si="2"/>
        <v>1438</v>
      </c>
      <c r="U5" s="61">
        <v>2014</v>
      </c>
      <c r="V5" s="100">
        <v>0.16483516483516483</v>
      </c>
      <c r="W5" s="100">
        <v>0.8351648351648352</v>
      </c>
      <c r="Y5" s="65" t="s">
        <v>7</v>
      </c>
      <c r="Z5" s="68">
        <v>478</v>
      </c>
    </row>
    <row r="6" spans="1:26" x14ac:dyDescent="0.25">
      <c r="A6" s="4">
        <v>2012</v>
      </c>
      <c r="B6" s="2">
        <v>241</v>
      </c>
      <c r="C6" s="8">
        <f t="shared" si="0"/>
        <v>0.1846743295019157</v>
      </c>
      <c r="D6" s="2">
        <v>1064</v>
      </c>
      <c r="E6" s="9">
        <f t="shared" si="1"/>
        <v>0.81532567049808424</v>
      </c>
      <c r="F6" s="7">
        <f t="shared" si="2"/>
        <v>1305</v>
      </c>
      <c r="U6" s="61">
        <v>2013</v>
      </c>
      <c r="V6" s="100">
        <v>0.17663421418636996</v>
      </c>
      <c r="W6" s="100">
        <v>0.82336578581363007</v>
      </c>
      <c r="Y6" s="65" t="s">
        <v>8</v>
      </c>
      <c r="Z6" s="68">
        <v>22</v>
      </c>
    </row>
    <row r="7" spans="1:26" ht="15.75" thickBot="1" x14ac:dyDescent="0.3">
      <c r="A7" s="5">
        <v>2011</v>
      </c>
      <c r="B7" s="3">
        <v>255</v>
      </c>
      <c r="C7" s="13">
        <f t="shared" si="0"/>
        <v>0.21482729570345407</v>
      </c>
      <c r="D7" s="3">
        <v>932</v>
      </c>
      <c r="E7" s="14">
        <f t="shared" si="1"/>
        <v>0.78517270429654595</v>
      </c>
      <c r="F7" s="7">
        <f t="shared" si="2"/>
        <v>1187</v>
      </c>
      <c r="U7" s="61">
        <v>2012</v>
      </c>
      <c r="V7" s="100">
        <v>0.1846743295019157</v>
      </c>
      <c r="W7" s="100">
        <v>0.81532567049808424</v>
      </c>
      <c r="Y7" s="66" t="s">
        <v>9</v>
      </c>
      <c r="Z7" s="69">
        <v>1684</v>
      </c>
    </row>
    <row r="8" spans="1:26" ht="15.75" thickBot="1" x14ac:dyDescent="0.3">
      <c r="U8" s="62">
        <v>2011</v>
      </c>
      <c r="V8" s="101">
        <v>0.21482729570345407</v>
      </c>
      <c r="W8" s="101">
        <v>0.78517270429654595</v>
      </c>
    </row>
    <row r="10" spans="1:26" ht="15.75" thickBot="1" x14ac:dyDescent="0.3"/>
    <row r="11" spans="1:26" ht="15.75" thickBot="1" x14ac:dyDescent="0.3">
      <c r="A11" s="19" t="s">
        <v>4</v>
      </c>
      <c r="B11" s="20" t="s">
        <v>5</v>
      </c>
    </row>
    <row r="12" spans="1:26" x14ac:dyDescent="0.25">
      <c r="A12" s="17" t="s">
        <v>6</v>
      </c>
      <c r="B12" s="18">
        <v>259</v>
      </c>
      <c r="C12" s="96"/>
    </row>
    <row r="13" spans="1:26" x14ac:dyDescent="0.25">
      <c r="A13" s="2" t="s">
        <v>7</v>
      </c>
      <c r="B13" s="15">
        <v>478</v>
      </c>
      <c r="C13" s="96"/>
    </row>
    <row r="14" spans="1:26" x14ac:dyDescent="0.25">
      <c r="A14" s="2" t="s">
        <v>8</v>
      </c>
      <c r="B14" s="15">
        <v>22</v>
      </c>
      <c r="C14" s="96"/>
    </row>
    <row r="15" spans="1:26" ht="15.75" thickBot="1" x14ac:dyDescent="0.3">
      <c r="A15" s="3" t="s">
        <v>9</v>
      </c>
      <c r="B15" s="16">
        <v>1684</v>
      </c>
      <c r="C15" s="96"/>
    </row>
    <row r="16" spans="1:26" x14ac:dyDescent="0.25">
      <c r="O16" s="116"/>
    </row>
    <row r="17" spans="1:19" ht="15.75" thickBot="1" x14ac:dyDescent="0.3"/>
    <row r="18" spans="1:19" ht="15.75" thickBot="1" x14ac:dyDescent="0.3">
      <c r="A18" s="105" t="s">
        <v>1</v>
      </c>
      <c r="B18" s="113" t="s">
        <v>10</v>
      </c>
      <c r="C18" s="103"/>
      <c r="D18" s="114"/>
      <c r="E18" s="102" t="s">
        <v>11</v>
      </c>
      <c r="F18" s="103"/>
      <c r="G18" s="104"/>
      <c r="H18" s="113" t="s">
        <v>12</v>
      </c>
      <c r="I18" s="103"/>
      <c r="J18" s="114"/>
      <c r="K18" s="102" t="s">
        <v>13</v>
      </c>
      <c r="L18" s="103"/>
      <c r="M18" s="104"/>
      <c r="P18" s="115"/>
      <c r="Q18" s="115"/>
      <c r="R18" s="115"/>
      <c r="S18" s="115"/>
    </row>
    <row r="19" spans="1:19" ht="25.5" thickBot="1" x14ac:dyDescent="0.3">
      <c r="A19" s="106"/>
      <c r="B19" s="35" t="s">
        <v>14</v>
      </c>
      <c r="C19" s="36" t="s">
        <v>15</v>
      </c>
      <c r="D19" s="37" t="s">
        <v>16</v>
      </c>
      <c r="E19" s="35" t="s">
        <v>14</v>
      </c>
      <c r="F19" s="36" t="s">
        <v>15</v>
      </c>
      <c r="G19" s="38" t="s">
        <v>16</v>
      </c>
      <c r="H19" s="39" t="s">
        <v>14</v>
      </c>
      <c r="I19" s="36" t="s">
        <v>15</v>
      </c>
      <c r="J19" s="37" t="s">
        <v>16</v>
      </c>
      <c r="K19" s="35" t="s">
        <v>14</v>
      </c>
      <c r="L19" s="36" t="s">
        <v>15</v>
      </c>
      <c r="M19" s="38" t="s">
        <v>16</v>
      </c>
      <c r="O19" s="146" t="s">
        <v>1</v>
      </c>
      <c r="P19" s="117" t="s">
        <v>87</v>
      </c>
      <c r="Q19" s="118" t="s">
        <v>88</v>
      </c>
      <c r="R19" s="118" t="s">
        <v>89</v>
      </c>
      <c r="S19" s="119" t="s">
        <v>90</v>
      </c>
    </row>
    <row r="20" spans="1:19" x14ac:dyDescent="0.25">
      <c r="A20" s="40">
        <v>2015</v>
      </c>
      <c r="B20" s="41">
        <v>1295700</v>
      </c>
      <c r="C20" s="42">
        <v>673</v>
      </c>
      <c r="D20" s="43">
        <v>89</v>
      </c>
      <c r="E20" s="44">
        <v>9470090</v>
      </c>
      <c r="F20" s="42">
        <v>4917</v>
      </c>
      <c r="G20" s="45">
        <v>757</v>
      </c>
      <c r="H20" s="41">
        <v>2192170</v>
      </c>
      <c r="I20" s="42">
        <v>1138</v>
      </c>
      <c r="J20" s="43">
        <v>155</v>
      </c>
      <c r="K20" s="44">
        <v>19437759</v>
      </c>
      <c r="L20" s="42">
        <v>10092</v>
      </c>
      <c r="M20" s="45">
        <v>1748</v>
      </c>
      <c r="O20" s="120">
        <v>2015</v>
      </c>
      <c r="P20" s="121">
        <v>673</v>
      </c>
      <c r="Q20" s="122">
        <v>4917</v>
      </c>
      <c r="R20" s="122">
        <v>1138</v>
      </c>
      <c r="S20" s="123">
        <v>10092</v>
      </c>
    </row>
    <row r="21" spans="1:19" x14ac:dyDescent="0.25">
      <c r="A21" s="46">
        <v>2014</v>
      </c>
      <c r="B21" s="47">
        <v>1679312</v>
      </c>
      <c r="C21" s="48">
        <v>872</v>
      </c>
      <c r="D21" s="49">
        <v>89</v>
      </c>
      <c r="E21" s="50">
        <v>7231247</v>
      </c>
      <c r="F21" s="48">
        <v>3755</v>
      </c>
      <c r="G21" s="51">
        <v>676</v>
      </c>
      <c r="H21" s="47">
        <v>2619955</v>
      </c>
      <c r="I21" s="48">
        <v>1360</v>
      </c>
      <c r="J21" s="49">
        <v>166</v>
      </c>
      <c r="K21" s="50">
        <v>20375889</v>
      </c>
      <c r="L21" s="48">
        <v>10579</v>
      </c>
      <c r="M21" s="51">
        <v>1712</v>
      </c>
      <c r="O21" s="124">
        <v>2014</v>
      </c>
      <c r="P21" s="125">
        <v>872</v>
      </c>
      <c r="Q21" s="126">
        <v>3755</v>
      </c>
      <c r="R21" s="126">
        <v>1360</v>
      </c>
      <c r="S21" s="127">
        <v>10579</v>
      </c>
    </row>
    <row r="22" spans="1:19" x14ac:dyDescent="0.25">
      <c r="A22" s="46">
        <v>2013</v>
      </c>
      <c r="B22" s="47">
        <v>995787</v>
      </c>
      <c r="C22" s="48">
        <v>517</v>
      </c>
      <c r="D22" s="49">
        <v>62</v>
      </c>
      <c r="E22" s="50">
        <v>6667759</v>
      </c>
      <c r="F22" s="48">
        <v>3462</v>
      </c>
      <c r="G22" s="51">
        <v>550</v>
      </c>
      <c r="H22" s="47">
        <v>2129328</v>
      </c>
      <c r="I22" s="48">
        <v>1106</v>
      </c>
      <c r="J22" s="49">
        <v>127</v>
      </c>
      <c r="K22" s="50">
        <v>20619016</v>
      </c>
      <c r="L22" s="48">
        <v>10706</v>
      </c>
      <c r="M22" s="51">
        <v>1624</v>
      </c>
      <c r="O22" s="124">
        <v>2013</v>
      </c>
      <c r="P22" s="125">
        <v>517</v>
      </c>
      <c r="Q22" s="126">
        <v>3462</v>
      </c>
      <c r="R22" s="126">
        <v>1106</v>
      </c>
      <c r="S22" s="127">
        <v>10706</v>
      </c>
    </row>
    <row r="23" spans="1:19" x14ac:dyDescent="0.25">
      <c r="A23" s="46">
        <v>2012</v>
      </c>
      <c r="B23" s="47">
        <v>266050</v>
      </c>
      <c r="C23" s="48">
        <v>138</v>
      </c>
      <c r="D23" s="49">
        <v>50</v>
      </c>
      <c r="E23" s="50">
        <v>6696744</v>
      </c>
      <c r="F23" s="48">
        <v>3477</v>
      </c>
      <c r="G23" s="51">
        <v>444</v>
      </c>
      <c r="H23" s="47">
        <v>1893407</v>
      </c>
      <c r="I23" s="48">
        <v>983</v>
      </c>
      <c r="J23" s="49">
        <v>108</v>
      </c>
      <c r="K23" s="50">
        <v>20500774</v>
      </c>
      <c r="L23" s="48">
        <v>10644</v>
      </c>
      <c r="M23" s="51">
        <v>1539</v>
      </c>
      <c r="O23" s="124">
        <v>2012</v>
      </c>
      <c r="P23" s="125">
        <v>138</v>
      </c>
      <c r="Q23" s="126">
        <v>3477</v>
      </c>
      <c r="R23" s="126">
        <v>983</v>
      </c>
      <c r="S23" s="127">
        <v>10644</v>
      </c>
    </row>
    <row r="24" spans="1:19" ht="15.75" thickBot="1" x14ac:dyDescent="0.3">
      <c r="A24" s="52">
        <v>2011</v>
      </c>
      <c r="B24" s="53">
        <v>781378</v>
      </c>
      <c r="C24" s="54">
        <v>406</v>
      </c>
      <c r="D24" s="55">
        <v>44</v>
      </c>
      <c r="E24" s="56">
        <v>7271848</v>
      </c>
      <c r="F24" s="54">
        <v>3776</v>
      </c>
      <c r="G24" s="57">
        <v>371</v>
      </c>
      <c r="H24" s="53">
        <v>1939665</v>
      </c>
      <c r="I24" s="54">
        <v>1007</v>
      </c>
      <c r="J24" s="55">
        <v>100</v>
      </c>
      <c r="K24" s="56">
        <v>19753661</v>
      </c>
      <c r="L24" s="54">
        <v>10256</v>
      </c>
      <c r="M24" s="57">
        <v>1340</v>
      </c>
      <c r="O24" s="128">
        <v>2011</v>
      </c>
      <c r="P24" s="129">
        <v>406</v>
      </c>
      <c r="Q24" s="130">
        <v>3776</v>
      </c>
      <c r="R24" s="130">
        <v>1007</v>
      </c>
      <c r="S24" s="131">
        <v>10256</v>
      </c>
    </row>
    <row r="25" spans="1:19" ht="15.75" thickBot="1" x14ac:dyDescent="0.3">
      <c r="O25" s="128" t="s">
        <v>14</v>
      </c>
      <c r="P25" s="129">
        <f>AVERAGE(P20:P24)</f>
        <v>521.20000000000005</v>
      </c>
      <c r="Q25" s="130">
        <f t="shared" ref="Q25:S25" si="3">AVERAGE(Q20:Q24)</f>
        <v>3877.4</v>
      </c>
      <c r="R25" s="130">
        <f t="shared" si="3"/>
        <v>1118.8</v>
      </c>
      <c r="S25" s="131">
        <f t="shared" si="3"/>
        <v>10455.4</v>
      </c>
    </row>
  </sheetData>
  <mergeCells count="8">
    <mergeCell ref="K18:M18"/>
    <mergeCell ref="A18:A19"/>
    <mergeCell ref="A1:A2"/>
    <mergeCell ref="B1:C1"/>
    <mergeCell ref="D1:E1"/>
    <mergeCell ref="B18:D18"/>
    <mergeCell ref="E18:G18"/>
    <mergeCell ref="H18:J1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topLeftCell="F1" workbookViewId="0">
      <selection activeCell="J2" sqref="J2"/>
    </sheetView>
  </sheetViews>
  <sheetFormatPr defaultRowHeight="15" x14ac:dyDescent="0.25"/>
  <cols>
    <col min="1" max="1" width="12" bestFit="1" customWidth="1"/>
    <col min="2" max="3" width="12.875" bestFit="1" customWidth="1"/>
    <col min="4" max="4" width="13.125" bestFit="1" customWidth="1"/>
    <col min="6" max="6" width="45.375" style="83" bestFit="1" customWidth="1"/>
    <col min="7" max="7" width="20.375" style="83" bestFit="1" customWidth="1"/>
    <col min="8" max="8" width="9.625" style="83" bestFit="1" customWidth="1"/>
    <col min="10" max="11" width="20.25" bestFit="1" customWidth="1"/>
  </cols>
  <sheetData>
    <row r="1" spans="1:12" ht="15.75" thickBot="1" x14ac:dyDescent="0.3">
      <c r="A1" s="132" t="s">
        <v>27</v>
      </c>
      <c r="B1" s="133" t="s">
        <v>5</v>
      </c>
      <c r="C1" s="133" t="s">
        <v>91</v>
      </c>
      <c r="D1" s="134" t="s">
        <v>15</v>
      </c>
      <c r="F1" s="84" t="s">
        <v>31</v>
      </c>
      <c r="G1" s="85" t="s">
        <v>32</v>
      </c>
      <c r="H1" s="86" t="s">
        <v>5</v>
      </c>
      <c r="J1" s="71"/>
      <c r="K1" s="71"/>
    </row>
    <row r="2" spans="1:12" x14ac:dyDescent="0.25">
      <c r="A2" s="135" t="s">
        <v>28</v>
      </c>
      <c r="B2" s="136">
        <v>127</v>
      </c>
      <c r="C2" s="137">
        <f>B2/$B$5</f>
        <v>0.17688022284122562</v>
      </c>
      <c r="D2" s="138">
        <v>4062</v>
      </c>
      <c r="F2" s="87" t="s">
        <v>66</v>
      </c>
      <c r="G2" s="88" t="s">
        <v>33</v>
      </c>
      <c r="H2" s="89">
        <v>13</v>
      </c>
      <c r="I2" s="96">
        <f>H2/718</f>
        <v>1.8105849582172703E-2</v>
      </c>
      <c r="J2" s="72"/>
      <c r="K2" s="73"/>
    </row>
    <row r="3" spans="1:12" x14ac:dyDescent="0.25">
      <c r="A3" s="139" t="s">
        <v>29</v>
      </c>
      <c r="B3" s="140">
        <v>283</v>
      </c>
      <c r="C3" s="137">
        <f t="shared" ref="C3:C5" si="0">B3/$B$5</f>
        <v>0.39415041782729804</v>
      </c>
      <c r="D3" s="141">
        <v>6992</v>
      </c>
      <c r="F3" s="90" t="s">
        <v>68</v>
      </c>
      <c r="G3" s="91" t="s">
        <v>34</v>
      </c>
      <c r="H3" s="92">
        <v>1</v>
      </c>
      <c r="I3" s="96">
        <f t="shared" ref="I3:I22" si="1">H3/718</f>
        <v>1.3927576601671309E-3</v>
      </c>
      <c r="J3" s="97"/>
      <c r="K3" s="73"/>
    </row>
    <row r="4" spans="1:12" ht="33.75" x14ac:dyDescent="0.25">
      <c r="A4" s="139" t="s">
        <v>30</v>
      </c>
      <c r="B4" s="140">
        <v>308</v>
      </c>
      <c r="C4" s="137">
        <f t="shared" si="0"/>
        <v>0.42896935933147634</v>
      </c>
      <c r="D4" s="141">
        <v>53975</v>
      </c>
      <c r="F4" s="90" t="s">
        <v>67</v>
      </c>
      <c r="G4" s="91" t="s">
        <v>35</v>
      </c>
      <c r="H4" s="92">
        <v>174</v>
      </c>
      <c r="I4" s="96">
        <f t="shared" si="1"/>
        <v>0.24233983286908078</v>
      </c>
      <c r="J4" s="98"/>
      <c r="K4" s="73"/>
    </row>
    <row r="5" spans="1:12" ht="15.75" thickBot="1" x14ac:dyDescent="0.3">
      <c r="A5" s="142" t="s">
        <v>14</v>
      </c>
      <c r="B5" s="143">
        <f>SUM(B2:B4)</f>
        <v>718</v>
      </c>
      <c r="C5" s="144">
        <f t="shared" si="0"/>
        <v>1</v>
      </c>
      <c r="D5" s="145">
        <f>AVERAGE(D2:D4)</f>
        <v>21676.333333333332</v>
      </c>
      <c r="F5" s="90" t="s">
        <v>69</v>
      </c>
      <c r="G5" s="91">
        <v>35</v>
      </c>
      <c r="H5" s="92">
        <v>39</v>
      </c>
      <c r="I5" s="96">
        <f t="shared" si="1"/>
        <v>5.4317548746518104E-2</v>
      </c>
      <c r="J5" s="72"/>
      <c r="K5" s="73"/>
    </row>
    <row r="6" spans="1:12" ht="22.5" x14ac:dyDescent="0.25">
      <c r="F6" s="90" t="s">
        <v>70</v>
      </c>
      <c r="G6" s="91" t="s">
        <v>36</v>
      </c>
      <c r="H6" s="92">
        <v>18</v>
      </c>
      <c r="I6" s="96">
        <f t="shared" si="1"/>
        <v>2.5069637883008356E-2</v>
      </c>
    </row>
    <row r="7" spans="1:12" x14ac:dyDescent="0.25">
      <c r="B7" s="96"/>
      <c r="C7" s="96"/>
      <c r="F7" s="90" t="s">
        <v>71</v>
      </c>
      <c r="G7" s="91" t="s">
        <v>37</v>
      </c>
      <c r="H7" s="92">
        <v>23</v>
      </c>
      <c r="I7" s="96">
        <f t="shared" si="1"/>
        <v>3.2033426183844013E-2</v>
      </c>
    </row>
    <row r="8" spans="1:12" ht="23.25" thickBot="1" x14ac:dyDescent="0.3">
      <c r="F8" s="90" t="s">
        <v>72</v>
      </c>
      <c r="G8" s="91" t="s">
        <v>38</v>
      </c>
      <c r="H8" s="92">
        <v>231</v>
      </c>
      <c r="I8" s="96">
        <f t="shared" si="1"/>
        <v>0.32172701949860727</v>
      </c>
    </row>
    <row r="9" spans="1:12" ht="15.75" thickBot="1" x14ac:dyDescent="0.3">
      <c r="F9" s="90" t="s">
        <v>73</v>
      </c>
      <c r="G9" s="91" t="s">
        <v>39</v>
      </c>
      <c r="H9" s="92">
        <v>40</v>
      </c>
      <c r="I9" s="96">
        <f t="shared" si="1"/>
        <v>5.5710306406685235E-2</v>
      </c>
      <c r="J9" s="63" t="s">
        <v>26</v>
      </c>
      <c r="K9" s="63" t="s">
        <v>5</v>
      </c>
    </row>
    <row r="10" spans="1:12" x14ac:dyDescent="0.25">
      <c r="F10" s="90" t="s">
        <v>74</v>
      </c>
      <c r="G10" s="91" t="s">
        <v>40</v>
      </c>
      <c r="H10" s="92">
        <v>27</v>
      </c>
      <c r="I10" s="96">
        <f t="shared" si="1"/>
        <v>3.7604456824512536E-2</v>
      </c>
      <c r="J10" s="64" t="s">
        <v>6</v>
      </c>
      <c r="K10" s="67">
        <v>36</v>
      </c>
      <c r="L10" s="96">
        <f>K10/718</f>
        <v>5.0139275766016712E-2</v>
      </c>
    </row>
    <row r="11" spans="1:12" x14ac:dyDescent="0.25">
      <c r="F11" s="90" t="s">
        <v>75</v>
      </c>
      <c r="G11" s="91" t="s">
        <v>41</v>
      </c>
      <c r="H11" s="92">
        <v>34</v>
      </c>
      <c r="I11" s="96">
        <f t="shared" si="1"/>
        <v>4.7353760445682451E-2</v>
      </c>
      <c r="J11" s="65" t="s">
        <v>7</v>
      </c>
      <c r="K11" s="68">
        <v>132</v>
      </c>
      <c r="L11" s="96">
        <f t="shared" ref="L11:L12" si="2">K11/718</f>
        <v>0.18384401114206128</v>
      </c>
    </row>
    <row r="12" spans="1:12" x14ac:dyDescent="0.25">
      <c r="F12" s="90" t="s">
        <v>76</v>
      </c>
      <c r="G12" s="91" t="s">
        <v>42</v>
      </c>
      <c r="H12" s="92">
        <v>11</v>
      </c>
      <c r="I12" s="96">
        <f t="shared" si="1"/>
        <v>1.532033426183844E-2</v>
      </c>
      <c r="J12" s="65" t="s">
        <v>8</v>
      </c>
      <c r="K12" s="68">
        <v>6</v>
      </c>
      <c r="L12" s="96">
        <f t="shared" si="2"/>
        <v>8.356545961002786E-3</v>
      </c>
    </row>
    <row r="13" spans="1:12" ht="15.75" thickBot="1" x14ac:dyDescent="0.3">
      <c r="F13" s="90" t="s">
        <v>77</v>
      </c>
      <c r="G13" s="91">
        <v>68</v>
      </c>
      <c r="H13" s="92">
        <v>13</v>
      </c>
      <c r="I13" s="96">
        <f t="shared" si="1"/>
        <v>1.8105849582172703E-2</v>
      </c>
      <c r="J13" s="66" t="s">
        <v>9</v>
      </c>
      <c r="K13" s="69">
        <v>544</v>
      </c>
      <c r="L13" s="96">
        <f>K13/718</f>
        <v>0.75766016713091922</v>
      </c>
    </row>
    <row r="14" spans="1:12" x14ac:dyDescent="0.25">
      <c r="F14" s="90" t="s">
        <v>78</v>
      </c>
      <c r="G14" s="91" t="s">
        <v>43</v>
      </c>
      <c r="H14" s="92">
        <v>33</v>
      </c>
      <c r="I14" s="96">
        <f t="shared" si="1"/>
        <v>4.596100278551532E-2</v>
      </c>
    </row>
    <row r="15" spans="1:12" x14ac:dyDescent="0.25">
      <c r="F15" s="90" t="s">
        <v>79</v>
      </c>
      <c r="G15" s="91" t="s">
        <v>44</v>
      </c>
      <c r="H15" s="92">
        <v>33</v>
      </c>
      <c r="I15" s="96">
        <f t="shared" si="1"/>
        <v>4.596100278551532E-2</v>
      </c>
    </row>
    <row r="16" spans="1:12" x14ac:dyDescent="0.25">
      <c r="F16" s="90" t="s">
        <v>80</v>
      </c>
      <c r="G16" s="91">
        <v>84</v>
      </c>
      <c r="H16" s="92">
        <v>0</v>
      </c>
      <c r="I16" s="96">
        <f t="shared" si="1"/>
        <v>0</v>
      </c>
      <c r="J16" s="96"/>
    </row>
    <row r="17" spans="6:9" x14ac:dyDescent="0.25">
      <c r="F17" s="90" t="s">
        <v>81</v>
      </c>
      <c r="G17" s="91">
        <v>85</v>
      </c>
      <c r="H17" s="92">
        <v>2</v>
      </c>
      <c r="I17" s="96">
        <f t="shared" si="1"/>
        <v>2.7855153203342618E-3</v>
      </c>
    </row>
    <row r="18" spans="6:9" x14ac:dyDescent="0.25">
      <c r="F18" s="90" t="s">
        <v>82</v>
      </c>
      <c r="G18" s="91" t="s">
        <v>45</v>
      </c>
      <c r="H18" s="92">
        <v>21</v>
      </c>
      <c r="I18" s="96">
        <f t="shared" si="1"/>
        <v>2.9247910863509748E-2</v>
      </c>
    </row>
    <row r="19" spans="6:9" x14ac:dyDescent="0.25">
      <c r="F19" s="90" t="s">
        <v>83</v>
      </c>
      <c r="G19" s="91" t="s">
        <v>46</v>
      </c>
      <c r="H19" s="92">
        <v>3</v>
      </c>
      <c r="I19" s="96">
        <f t="shared" si="1"/>
        <v>4.178272980501393E-3</v>
      </c>
    </row>
    <row r="20" spans="6:9" x14ac:dyDescent="0.25">
      <c r="F20" s="90" t="s">
        <v>84</v>
      </c>
      <c r="G20" s="91" t="s">
        <v>47</v>
      </c>
      <c r="H20" s="92">
        <v>2</v>
      </c>
      <c r="I20" s="96">
        <f t="shared" si="1"/>
        <v>2.7855153203342618E-3</v>
      </c>
    </row>
    <row r="21" spans="6:9" ht="22.5" x14ac:dyDescent="0.25">
      <c r="F21" s="90" t="s">
        <v>85</v>
      </c>
      <c r="G21" s="91" t="s">
        <v>48</v>
      </c>
      <c r="H21" s="92">
        <v>0</v>
      </c>
      <c r="I21" s="96">
        <f t="shared" si="1"/>
        <v>0</v>
      </c>
    </row>
    <row r="22" spans="6:9" ht="23.25" thickBot="1" x14ac:dyDescent="0.3">
      <c r="F22" s="93" t="s">
        <v>86</v>
      </c>
      <c r="G22" s="94">
        <v>99</v>
      </c>
      <c r="H22" s="95">
        <v>0</v>
      </c>
      <c r="I22" s="96">
        <f t="shared" si="1"/>
        <v>0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"/>
  <sheetViews>
    <sheetView tabSelected="1" workbookViewId="0">
      <selection activeCell="F2" sqref="F2"/>
    </sheetView>
  </sheetViews>
  <sheetFormatPr defaultRowHeight="15" x14ac:dyDescent="0.25"/>
  <cols>
    <col min="1" max="1" width="53.125" customWidth="1"/>
    <col min="2" max="2" width="14.875" bestFit="1" customWidth="1"/>
  </cols>
  <sheetData>
    <row r="1" spans="1:2" s="74" customFormat="1" ht="15.75" thickBot="1" x14ac:dyDescent="0.3">
      <c r="A1" s="75" t="s">
        <v>57</v>
      </c>
      <c r="B1" s="76" t="s">
        <v>58</v>
      </c>
    </row>
    <row r="2" spans="1:2" ht="45" x14ac:dyDescent="0.25">
      <c r="A2" s="77" t="s">
        <v>64</v>
      </c>
      <c r="B2" s="80">
        <v>110</v>
      </c>
    </row>
    <row r="3" spans="1:2" x14ac:dyDescent="0.25">
      <c r="A3" s="78" t="s">
        <v>61</v>
      </c>
      <c r="B3" s="81">
        <v>133</v>
      </c>
    </row>
    <row r="4" spans="1:2" ht="30" x14ac:dyDescent="0.25">
      <c r="A4" s="78" t="s">
        <v>65</v>
      </c>
      <c r="B4" s="81">
        <v>71</v>
      </c>
    </row>
    <row r="5" spans="1:2" x14ac:dyDescent="0.25">
      <c r="A5" s="78" t="s">
        <v>62</v>
      </c>
      <c r="B5" s="81">
        <v>50</v>
      </c>
    </row>
    <row r="6" spans="1:2" x14ac:dyDescent="0.25">
      <c r="A6" s="78" t="s">
        <v>63</v>
      </c>
      <c r="B6" s="81">
        <v>43</v>
      </c>
    </row>
    <row r="7" spans="1:2" ht="45" x14ac:dyDescent="0.25">
      <c r="A7" s="78" t="s">
        <v>59</v>
      </c>
      <c r="B7" s="81">
        <v>31</v>
      </c>
    </row>
    <row r="8" spans="1:2" ht="30.75" thickBot="1" x14ac:dyDescent="0.3">
      <c r="A8" s="79" t="s">
        <v>60</v>
      </c>
      <c r="B8" s="82">
        <v>13</v>
      </c>
    </row>
    <row r="9" spans="1:2" x14ac:dyDescent="0.25">
      <c r="A9" s="70"/>
    </row>
    <row r="10" spans="1:2" x14ac:dyDescent="0.25">
      <c r="A10" s="70"/>
    </row>
    <row r="11" spans="1:2" x14ac:dyDescent="0.25">
      <c r="A11" s="70"/>
    </row>
    <row r="12" spans="1:2" x14ac:dyDescent="0.25">
      <c r="A12" s="70" t="s">
        <v>49</v>
      </c>
      <c r="B12">
        <v>14</v>
      </c>
    </row>
    <row r="13" spans="1:2" x14ac:dyDescent="0.25">
      <c r="A13" s="70" t="s">
        <v>50</v>
      </c>
      <c r="B13">
        <v>1</v>
      </c>
    </row>
    <row r="14" spans="1:2" x14ac:dyDescent="0.25">
      <c r="A14" s="70" t="s">
        <v>52</v>
      </c>
      <c r="B14">
        <v>2</v>
      </c>
    </row>
    <row r="15" spans="1:2" x14ac:dyDescent="0.25">
      <c r="A15" s="70" t="s">
        <v>51</v>
      </c>
      <c r="B15">
        <v>10</v>
      </c>
    </row>
    <row r="16" spans="1:2" x14ac:dyDescent="0.25">
      <c r="A16" s="70" t="s">
        <v>53</v>
      </c>
      <c r="B16">
        <v>1</v>
      </c>
    </row>
    <row r="17" spans="1:2" x14ac:dyDescent="0.25">
      <c r="A17" s="70" t="s">
        <v>54</v>
      </c>
      <c r="B17">
        <v>7</v>
      </c>
    </row>
    <row r="18" spans="1:2" x14ac:dyDescent="0.25">
      <c r="A18" s="70" t="s">
        <v>56</v>
      </c>
      <c r="B18">
        <v>1</v>
      </c>
    </row>
    <row r="19" spans="1:2" x14ac:dyDescent="0.25">
      <c r="A19" s="70" t="s">
        <v>55</v>
      </c>
      <c r="B19">
        <v>5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Seleção</vt:lpstr>
      <vt:lpstr>Estatisticas gerais</vt:lpstr>
      <vt:lpstr>Estatisticas Amostra</vt:lpstr>
      <vt:lpstr>Reservas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Natacha De Sousa</dc:creator>
  <cp:lastModifiedBy>Natacha De Sousa</cp:lastModifiedBy>
  <dcterms:created xsi:type="dcterms:W3CDTF">2016-10-13T22:55:20Z</dcterms:created>
  <dcterms:modified xsi:type="dcterms:W3CDTF">2016-10-23T16:29:54Z</dcterms:modified>
</cp:coreProperties>
</file>